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VOKTATAS_pH-metria\"/>
    </mc:Choice>
  </mc:AlternateContent>
  <bookViews>
    <workbookView xWindow="-105" yWindow="-105" windowWidth="23250" windowHeight="12570"/>
  </bookViews>
  <sheets>
    <sheet name="Calibration" sheetId="1" r:id="rId1"/>
    <sheet name="Determination of KOH" sheetId="2" r:id="rId2"/>
    <sheet name="Determination of HCl" sheetId="3" r:id="rId3"/>
    <sheet name="Determination of acid mixture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" i="4" l="1"/>
  <c r="E42" i="4"/>
  <c r="E41" i="4"/>
  <c r="E40" i="4"/>
  <c r="E39" i="4"/>
  <c r="E38" i="4"/>
  <c r="E37" i="4"/>
  <c r="E36" i="4"/>
  <c r="E35" i="4"/>
  <c r="E34" i="4"/>
  <c r="E33" i="4"/>
  <c r="E32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E16" i="3"/>
  <c r="E17" i="3"/>
  <c r="E18" i="3"/>
  <c r="E19" i="3"/>
  <c r="E20" i="3"/>
  <c r="E21" i="3"/>
  <c r="E22" i="3"/>
  <c r="E15" i="3"/>
  <c r="D4" i="3"/>
  <c r="D5" i="3"/>
  <c r="D6" i="3"/>
  <c r="D7" i="3"/>
  <c r="D8" i="3"/>
  <c r="D9" i="3"/>
  <c r="D10" i="3"/>
  <c r="D11" i="3"/>
  <c r="D12" i="3"/>
  <c r="D13" i="3"/>
  <c r="D3" i="3"/>
  <c r="F18" i="2"/>
  <c r="F19" i="2"/>
  <c r="F20" i="2"/>
  <c r="F21" i="2"/>
  <c r="F22" i="2"/>
  <c r="F23" i="2"/>
  <c r="F24" i="2"/>
  <c r="F25" i="2"/>
  <c r="F26" i="2"/>
  <c r="F27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3" i="2"/>
</calcChain>
</file>

<file path=xl/sharedStrings.xml><?xml version="1.0" encoding="utf-8"?>
<sst xmlns="http://schemas.openxmlformats.org/spreadsheetml/2006/main" count="20" uniqueCount="10">
  <si>
    <t>V(mL)</t>
  </si>
  <si>
    <t>pH</t>
  </si>
  <si>
    <t>V (mL)</t>
  </si>
  <si>
    <t>Acidic region</t>
  </si>
  <si>
    <t>Alakline region</t>
  </si>
  <si>
    <r>
      <rPr>
        <b/>
        <sz val="11"/>
        <color theme="1"/>
        <rFont val="Calibri"/>
        <family val="2"/>
        <charset val="238"/>
      </rPr>
      <t>ε</t>
    </r>
    <r>
      <rPr>
        <b/>
        <sz val="11"/>
        <color theme="1"/>
        <rFont val="Calibri"/>
        <family val="2"/>
        <charset val="238"/>
        <scheme val="minor"/>
      </rPr>
      <t xml:space="preserve"> (mV)</t>
    </r>
  </si>
  <si>
    <t>Det. Of KOH</t>
  </si>
  <si>
    <t>Gran's functions</t>
  </si>
  <si>
    <t>Det. of HCl</t>
  </si>
  <si>
    <t>Acid mixture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</si>
</sst>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Alignment="1"/>
    <xf numFmtId="0" fontId="0" fillId="2" borderId="0" xfId="0" applyFill="1"/>
    <xf numFmtId="0" fontId="0" fillId="3" borderId="0" xfId="0" applyFill="1"/>
    <xf numFmtId="0" fontId="0" fillId="3" borderId="0" xfId="0" applyFill="1" applyAlignment="1"/>
    <xf numFmtId="0" fontId="0" fillId="4" borderId="0" xfId="0" applyFill="1" applyAlignment="1"/>
    <xf numFmtId="0" fontId="0" fillId="4" borderId="0" xfId="0" applyFill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800"/>
              <a:t>Titration curve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1029453220526518"/>
          <c:y val="0.12783116188890323"/>
          <c:w val="0.84898154967246797"/>
          <c:h val="0.707418953503223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'Determination of KOH'!$B$2</c:f>
              <c:strCache>
                <c:ptCount val="1"/>
                <c:pt idx="0">
                  <c:v>pH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'Determination of KOH'!$A$3:$A$28</c:f>
              <c:numCache>
                <c:formatCode>General</c:formatCode>
                <c:ptCount val="26"/>
              </c:numCache>
            </c:numRef>
          </c:xVal>
          <c:yVal>
            <c:numRef>
              <c:f>'Determination of KOH'!$B$3:$B$28</c:f>
              <c:numCache>
                <c:formatCode>General</c:formatCode>
                <c:ptCount val="2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6E-4C14-8C6B-7A5D00352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005944"/>
        <c:axId val="557002992"/>
      </c:scatterChart>
      <c:valAx>
        <c:axId val="557005944"/>
        <c:scaling>
          <c:orientation val="minMax"/>
          <c:max val="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600"/>
                  <a:t>Volume</a:t>
                </a:r>
                <a:r>
                  <a:rPr lang="hu-HU" sz="1600" baseline="0"/>
                  <a:t> of titrant (mL)</a:t>
                </a:r>
                <a:endParaRPr lang="hu-HU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7002992"/>
        <c:crosses val="autoZero"/>
        <c:crossBetween val="midCat"/>
        <c:majorUnit val="1"/>
      </c:valAx>
      <c:valAx>
        <c:axId val="557002992"/>
        <c:scaling>
          <c:orientation val="minMax"/>
          <c:max val="12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600"/>
                  <a:t>pH</a:t>
                </a:r>
              </a:p>
            </c:rich>
          </c:tx>
          <c:layout>
            <c:manualLayout>
              <c:xMode val="edge"/>
              <c:yMode val="edge"/>
              <c:x val="2.104041426601511E-2"/>
              <c:y val="0.45424542159211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7005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800"/>
              <a:t>Gran 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8597769028871363E-2"/>
                  <c:y val="-6.2763925342665505E-2"/>
                </c:manualLayout>
              </c:layout>
              <c:numFmt formatCode="0.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'Determination of KOH'!$A$9:$A$16</c:f>
              <c:numCache>
                <c:formatCode>General</c:formatCode>
                <c:ptCount val="8"/>
              </c:numCache>
            </c:numRef>
          </c:xVal>
          <c:yVal>
            <c:numRef>
              <c:f>'Determination of KOH'!$E$9:$E$16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51-44A6-9C10-87E111547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338200"/>
        <c:axId val="635338528"/>
      </c:scatterChart>
      <c:scatterChart>
        <c:scatterStyle val="lineMarker"/>
        <c:varyColors val="0"/>
        <c:ser>
          <c:idx val="1"/>
          <c:order val="1"/>
          <c:tx>
            <c:v>utan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0.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'Determination of KOH'!$A$18:$A$27</c:f>
              <c:numCache>
                <c:formatCode>General</c:formatCode>
                <c:ptCount val="10"/>
              </c:numCache>
            </c:numRef>
          </c:xVal>
          <c:yVal>
            <c:numRef>
              <c:f>'Determination of KOH'!$F$18:$F$27</c:f>
              <c:numCache>
                <c:formatCode>General</c:formatCode>
                <c:ptCount val="10"/>
                <c:pt idx="0">
                  <c:v>1.7538805018417537E-12</c:v>
                </c:pt>
                <c:pt idx="1">
                  <c:v>1.7538805018417537E-12</c:v>
                </c:pt>
                <c:pt idx="2">
                  <c:v>1.7538805018417537E-12</c:v>
                </c:pt>
                <c:pt idx="3">
                  <c:v>1.7538805018417537E-12</c:v>
                </c:pt>
                <c:pt idx="4">
                  <c:v>1.7538805018417537E-12</c:v>
                </c:pt>
                <c:pt idx="5">
                  <c:v>1.7538805018417537E-12</c:v>
                </c:pt>
                <c:pt idx="6">
                  <c:v>1.7538805018417537E-12</c:v>
                </c:pt>
                <c:pt idx="7">
                  <c:v>1.7538805018417537E-12</c:v>
                </c:pt>
                <c:pt idx="8">
                  <c:v>1.7538805018417537E-12</c:v>
                </c:pt>
                <c:pt idx="9">
                  <c:v>1.7538805018417537E-12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51-44A6-9C10-87E111547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498576"/>
        <c:axId val="549486768"/>
      </c:scatterChart>
      <c:valAx>
        <c:axId val="635338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600"/>
                  <a:t>Volume of titrant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35338528"/>
        <c:crosses val="autoZero"/>
        <c:crossBetween val="midCat"/>
      </c:valAx>
      <c:valAx>
        <c:axId val="63533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600"/>
                  <a:t>V</a:t>
                </a:r>
                <a:r>
                  <a:rPr lang="hu-HU" sz="1600" b="0" baseline="-25000"/>
                  <a:t>B</a:t>
                </a:r>
                <a:r>
                  <a:rPr lang="hu-HU" sz="1600"/>
                  <a:t>10</a:t>
                </a:r>
                <a:r>
                  <a:rPr lang="hu-HU" sz="1600" baseline="30000"/>
                  <a:t>-pH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35338200"/>
        <c:crosses val="autoZero"/>
        <c:crossBetween val="midCat"/>
      </c:valAx>
      <c:valAx>
        <c:axId val="5494867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600"/>
                  <a:t>(V</a:t>
                </a:r>
                <a:r>
                  <a:rPr lang="hu-HU" sz="1600" baseline="-25000"/>
                  <a:t>0</a:t>
                </a:r>
                <a:r>
                  <a:rPr lang="hu-HU" sz="1600"/>
                  <a:t>+V</a:t>
                </a:r>
                <a:r>
                  <a:rPr lang="hu-HU" sz="1600" baseline="-25000"/>
                  <a:t>B</a:t>
                </a:r>
                <a:r>
                  <a:rPr lang="hu-HU" sz="1600"/>
                  <a:t>)10</a:t>
                </a:r>
                <a:r>
                  <a:rPr lang="hu-HU" sz="1600" baseline="30000"/>
                  <a:t>pH-pKw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49498576"/>
        <c:crosses val="max"/>
        <c:crossBetween val="midCat"/>
      </c:valAx>
      <c:valAx>
        <c:axId val="54949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9486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Titration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1029453220526518"/>
          <c:y val="0.12783116188890323"/>
          <c:w val="0.84898154967246797"/>
          <c:h val="0.7074189535032239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'Determination of HCl'!$A$3:$A$25</c:f>
              <c:numCache>
                <c:formatCode>General</c:formatCode>
                <c:ptCount val="23"/>
              </c:numCache>
            </c:numRef>
          </c:xVal>
          <c:yVal>
            <c:numRef>
              <c:f>'Determination of HCl'!$B$3:$B$25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6E-4C14-8C6B-7A5D00352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005944"/>
        <c:axId val="557002992"/>
      </c:scatterChart>
      <c:valAx>
        <c:axId val="557005944"/>
        <c:scaling>
          <c:orientation val="minMax"/>
          <c:max val="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Volume of titrant (mL)</a:t>
                </a:r>
              </a:p>
            </c:rich>
          </c:tx>
          <c:layout>
            <c:manualLayout>
              <c:xMode val="edge"/>
              <c:yMode val="edge"/>
              <c:x val="0.38399860526695406"/>
              <c:y val="0.9031019044626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7002992"/>
        <c:crosses val="autoZero"/>
        <c:crossBetween val="midCat"/>
        <c:majorUnit val="1"/>
      </c:valAx>
      <c:valAx>
        <c:axId val="557002992"/>
        <c:scaling>
          <c:orientation val="minMax"/>
          <c:max val="12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pH</a:t>
                </a:r>
              </a:p>
            </c:rich>
          </c:tx>
          <c:layout>
            <c:manualLayout>
              <c:xMode val="edge"/>
              <c:yMode val="edge"/>
              <c:x val="2.104041426601511E-2"/>
              <c:y val="0.45424542159211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7005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Gran 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8597769028871363E-2"/>
                  <c:y val="-6.2763925342665505E-2"/>
                </c:manualLayout>
              </c:layout>
              <c:numFmt formatCode="0.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'Determination of HCl'!$A$8:$A$13</c:f>
              <c:numCache>
                <c:formatCode>General</c:formatCode>
                <c:ptCount val="6"/>
              </c:numCache>
            </c:numRef>
          </c:xVal>
          <c:yVal>
            <c:numRef>
              <c:f>'Determination of HCl'!$D$8:$D$13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51-44A6-9C10-87E111547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338200"/>
        <c:axId val="635338528"/>
      </c:scatte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0.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'Determination of HCl'!$A$17:$A$20</c:f>
              <c:numCache>
                <c:formatCode>General</c:formatCode>
                <c:ptCount val="4"/>
              </c:numCache>
            </c:numRef>
          </c:xVal>
          <c:yVal>
            <c:numRef>
              <c:f>'Determination of HCl'!$E$17:$E$20</c:f>
              <c:numCache>
                <c:formatCode>General</c:formatCode>
                <c:ptCount val="4"/>
                <c:pt idx="0">
                  <c:v>1.7538805018417537E-12</c:v>
                </c:pt>
                <c:pt idx="1">
                  <c:v>1.7538805018417537E-12</c:v>
                </c:pt>
                <c:pt idx="2">
                  <c:v>1.7538805018417537E-12</c:v>
                </c:pt>
                <c:pt idx="3">
                  <c:v>1.7538805018417537E-12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51-44A6-9C10-87E111547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498576"/>
        <c:axId val="549486768"/>
      </c:scatterChart>
      <c:valAx>
        <c:axId val="635338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6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800" b="0" i="0" baseline="0">
                    <a:effectLst/>
                  </a:rPr>
                  <a:t>Volume of titrant (mL)</a:t>
                </a:r>
                <a:endParaRPr lang="hu-HU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6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35338528"/>
        <c:crosses val="autoZero"/>
        <c:crossBetween val="midCat"/>
      </c:valAx>
      <c:valAx>
        <c:axId val="63533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(V</a:t>
                </a:r>
                <a:r>
                  <a:rPr lang="en-US" baseline="-25000"/>
                  <a:t>0</a:t>
                </a:r>
                <a:r>
                  <a:rPr lang="en-US"/>
                  <a:t>+V</a:t>
                </a:r>
                <a:r>
                  <a:rPr lang="en-US" baseline="-25000"/>
                  <a:t>B</a:t>
                </a:r>
                <a:r>
                  <a:rPr lang="en-US"/>
                  <a:t>)10</a:t>
                </a:r>
                <a:r>
                  <a:rPr lang="en-US" baseline="30000"/>
                  <a:t>-pH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35338200"/>
        <c:crosses val="autoZero"/>
        <c:crossBetween val="midCat"/>
      </c:valAx>
      <c:valAx>
        <c:axId val="5494867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800" b="0" i="0" baseline="0">
                    <a:effectLst/>
                  </a:rPr>
                  <a:t>(V</a:t>
                </a:r>
                <a:r>
                  <a:rPr lang="hu-HU" sz="1800" b="0" i="0" baseline="-25000">
                    <a:effectLst/>
                  </a:rPr>
                  <a:t>0</a:t>
                </a:r>
                <a:r>
                  <a:rPr lang="hu-HU" sz="1800" b="0" i="0" baseline="0">
                    <a:effectLst/>
                  </a:rPr>
                  <a:t>+V</a:t>
                </a:r>
                <a:r>
                  <a:rPr lang="hu-HU" sz="1800" b="0" i="0" baseline="-25000">
                    <a:effectLst/>
                  </a:rPr>
                  <a:t>B</a:t>
                </a:r>
                <a:r>
                  <a:rPr lang="hu-HU" sz="1800" b="0" i="0" baseline="0">
                    <a:effectLst/>
                  </a:rPr>
                  <a:t>)10</a:t>
                </a:r>
                <a:r>
                  <a:rPr lang="hu-HU" sz="1800" b="0" i="0" baseline="30000">
                    <a:effectLst/>
                  </a:rPr>
                  <a:t>pH-pKw</a:t>
                </a:r>
                <a:endParaRPr lang="hu-HU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49498576"/>
        <c:crosses val="max"/>
        <c:crossBetween val="midCat"/>
      </c:valAx>
      <c:valAx>
        <c:axId val="54949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9486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Gran plot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'Determination of acid mixture'!$A$3:$A$15</c:f>
              <c:strCache>
                <c:ptCount val="13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2571814808988514"/>
                  <c:y val="-0.12959514873302222"/>
                </c:manualLayout>
              </c:layout>
              <c:numFmt formatCode="0.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'Determination of acid mixture'!$A$3:$A$15</c:f>
              <c:numCache>
                <c:formatCode>General</c:formatCode>
                <c:ptCount val="13"/>
              </c:numCache>
            </c:numRef>
          </c:xVal>
          <c:yVal>
            <c:numRef>
              <c:f>'Determination of acid mixture'!$D$3:$D$15</c:f>
              <c:numCache>
                <c:formatCode>General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51-44A6-9C10-87E111547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338200"/>
        <c:axId val="635338528"/>
      </c:scatte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0.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'Determination of acid mixture'!$A$35:$A$43</c:f>
              <c:numCache>
                <c:formatCode>General</c:formatCode>
                <c:ptCount val="9"/>
              </c:numCache>
            </c:numRef>
          </c:xVal>
          <c:yVal>
            <c:numRef>
              <c:f>'Determination of acid mixture'!$E$35:$E$43</c:f>
              <c:numCache>
                <c:formatCode>General</c:formatCode>
                <c:ptCount val="9"/>
                <c:pt idx="0">
                  <c:v>1.7538805018417537E-12</c:v>
                </c:pt>
                <c:pt idx="1">
                  <c:v>1.7538805018417537E-12</c:v>
                </c:pt>
                <c:pt idx="2">
                  <c:v>1.7538805018417537E-12</c:v>
                </c:pt>
                <c:pt idx="3">
                  <c:v>1.7538805018417537E-12</c:v>
                </c:pt>
                <c:pt idx="4">
                  <c:v>1.7538805018417537E-12</c:v>
                </c:pt>
                <c:pt idx="5">
                  <c:v>1.7538805018417537E-12</c:v>
                </c:pt>
                <c:pt idx="6">
                  <c:v>1.7538805018417537E-12</c:v>
                </c:pt>
                <c:pt idx="7">
                  <c:v>1.7538805018417537E-12</c:v>
                </c:pt>
                <c:pt idx="8">
                  <c:v>1.7538805018417537E-12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51-44A6-9C10-87E111547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498576"/>
        <c:axId val="549486768"/>
      </c:scatterChart>
      <c:valAx>
        <c:axId val="635338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600" b="0" i="0" u="none" strike="noStrike" baseline="0">
                    <a:effectLst/>
                  </a:rPr>
                  <a:t>Volume of titrant (mL)</a:t>
                </a:r>
                <a:endParaRPr lang="hu-H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35338528"/>
        <c:crosses val="autoZero"/>
        <c:crossBetween val="midCat"/>
      </c:valAx>
      <c:valAx>
        <c:axId val="63533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(V</a:t>
                </a:r>
                <a:r>
                  <a:rPr lang="en-US" sz="1800" b="0" i="0" baseline="-25000">
                    <a:effectLst/>
                  </a:rPr>
                  <a:t>0</a:t>
                </a:r>
                <a:r>
                  <a:rPr lang="en-US" sz="1800" b="0" i="0" baseline="0">
                    <a:effectLst/>
                  </a:rPr>
                  <a:t>+V</a:t>
                </a:r>
                <a:r>
                  <a:rPr lang="en-US" sz="1800" b="0" i="0" baseline="-25000">
                    <a:effectLst/>
                  </a:rPr>
                  <a:t>B</a:t>
                </a:r>
                <a:r>
                  <a:rPr lang="en-US" sz="1800" b="0" i="0" baseline="0">
                    <a:effectLst/>
                  </a:rPr>
                  <a:t>)10</a:t>
                </a:r>
                <a:r>
                  <a:rPr lang="en-US" sz="1800" b="0" i="0" baseline="30000">
                    <a:effectLst/>
                  </a:rPr>
                  <a:t>-pH</a:t>
                </a:r>
                <a:endParaRPr lang="hu-HU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35338200"/>
        <c:crosses val="autoZero"/>
        <c:crossBetween val="midCat"/>
      </c:valAx>
      <c:valAx>
        <c:axId val="5494867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800" b="0" i="0" baseline="0">
                    <a:effectLst/>
                  </a:rPr>
                  <a:t>(V</a:t>
                </a:r>
                <a:r>
                  <a:rPr lang="hu-HU" sz="1800" b="0" i="0" baseline="-25000">
                    <a:effectLst/>
                  </a:rPr>
                  <a:t>0</a:t>
                </a:r>
                <a:r>
                  <a:rPr lang="hu-HU" sz="1800" b="0" i="0" baseline="0">
                    <a:effectLst/>
                  </a:rPr>
                  <a:t>+V</a:t>
                </a:r>
                <a:r>
                  <a:rPr lang="hu-HU" sz="1800" b="0" i="0" baseline="-25000">
                    <a:effectLst/>
                  </a:rPr>
                  <a:t>B</a:t>
                </a:r>
                <a:r>
                  <a:rPr lang="hu-HU" sz="1800" b="0" i="0" baseline="0">
                    <a:effectLst/>
                  </a:rPr>
                  <a:t>)10</a:t>
                </a:r>
                <a:r>
                  <a:rPr lang="hu-HU" sz="1800" b="0" i="0" baseline="30000">
                    <a:effectLst/>
                  </a:rPr>
                  <a:t>pH-pKw</a:t>
                </a:r>
                <a:endParaRPr lang="hu-HU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49498576"/>
        <c:crosses val="max"/>
        <c:crossBetween val="midCat"/>
      </c:valAx>
      <c:valAx>
        <c:axId val="54949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9486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800" b="0" i="0" baseline="0">
                <a:effectLst/>
              </a:rPr>
              <a:t>Titration curve</a:t>
            </a:r>
            <a:endParaRPr lang="hu-HU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1029453220526518"/>
          <c:y val="0.12783116188890323"/>
          <c:w val="0.84898154967246797"/>
          <c:h val="0.7074189535032239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'Determination of acid mixture'!$A$3:$A$43</c:f>
              <c:numCache>
                <c:formatCode>General</c:formatCode>
                <c:ptCount val="41"/>
              </c:numCache>
            </c:numRef>
          </c:xVal>
          <c:yVal>
            <c:numRef>
              <c:f>'Determination of acid mixture'!$B$3:$B$43</c:f>
              <c:numCache>
                <c:formatCode>General</c:formatCode>
                <c:ptCount val="4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6E-4C14-8C6B-7A5D00352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005944"/>
        <c:axId val="557002992"/>
      </c:scatterChart>
      <c:valAx>
        <c:axId val="557005944"/>
        <c:scaling>
          <c:orientation val="minMax"/>
          <c:max val="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600" b="0" i="0" u="none" strike="noStrike" baseline="0">
                    <a:effectLst/>
                  </a:rPr>
                  <a:t>Volume of titrant (mL)</a:t>
                </a:r>
                <a:endParaRPr lang="hu-H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7002992"/>
        <c:crosses val="autoZero"/>
        <c:crossBetween val="midCat"/>
        <c:majorUnit val="1"/>
      </c:valAx>
      <c:valAx>
        <c:axId val="557002992"/>
        <c:scaling>
          <c:orientation val="minMax"/>
          <c:max val="12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pH</a:t>
                </a:r>
              </a:p>
            </c:rich>
          </c:tx>
          <c:layout>
            <c:manualLayout>
              <c:xMode val="edge"/>
              <c:yMode val="edge"/>
              <c:x val="2.104041426601511E-2"/>
              <c:y val="0.45424542159211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7005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16583</xdr:colOff>
      <xdr:row>1</xdr:row>
      <xdr:rowOff>89646</xdr:rowOff>
    </xdr:from>
    <xdr:to>
      <xdr:col>17</xdr:col>
      <xdr:colOff>571499</xdr:colOff>
      <xdr:row>22</xdr:row>
      <xdr:rowOff>156881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0D251D6-B0B4-4F97-95EE-23AC03D57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545502</xdr:colOff>
      <xdr:row>26</xdr:row>
      <xdr:rowOff>100853</xdr:rowOff>
    </xdr:from>
    <xdr:to>
      <xdr:col>18</xdr:col>
      <xdr:colOff>145677</xdr:colOff>
      <xdr:row>46</xdr:row>
      <xdr:rowOff>112058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461AE14-EA16-4B7D-9823-FF59F8A61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576430</xdr:colOff>
      <xdr:row>1</xdr:row>
      <xdr:rowOff>22187</xdr:rowOff>
    </xdr:from>
    <xdr:to>
      <xdr:col>17</xdr:col>
      <xdr:colOff>235323</xdr:colOff>
      <xdr:row>22</xdr:row>
      <xdr:rowOff>123264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BB04D07-9EA9-4D93-96BC-5BAF351F0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557605</xdr:colOff>
      <xdr:row>24</xdr:row>
      <xdr:rowOff>48632</xdr:rowOff>
    </xdr:from>
    <xdr:to>
      <xdr:col>17</xdr:col>
      <xdr:colOff>201706</xdr:colOff>
      <xdr:row>45</xdr:row>
      <xdr:rowOff>11205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F6A1BF0-9161-46AB-B6DA-C746B3083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22411</xdr:colOff>
      <xdr:row>26</xdr:row>
      <xdr:rowOff>56029</xdr:rowOff>
    </xdr:from>
    <xdr:to>
      <xdr:col>17</xdr:col>
      <xdr:colOff>537882</xdr:colOff>
      <xdr:row>47</xdr:row>
      <xdr:rowOff>154417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FEBBC54-5428-4130-9D8A-04BB45132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560294</xdr:colOff>
      <xdr:row>1</xdr:row>
      <xdr:rowOff>174812</xdr:rowOff>
    </xdr:from>
    <xdr:to>
      <xdr:col>18</xdr:col>
      <xdr:colOff>0</xdr:colOff>
      <xdr:row>24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771CB77-DD2A-471C-9811-6B1AE9EDF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tabSelected="1" workbookViewId="0">
      <selection activeCell="A2" sqref="A2"/>
    </sheetView>
  </sheetViews>
  <sheetFormatPr defaultRowHeight="15" x14ac:dyDescent="0.25"/>
  <cols>
    <col min="2" max="2" width="13" customWidth="1"/>
  </cols>
  <sheetData>
    <row r="1" spans="1:2" x14ac:dyDescent="0.25">
      <c r="A1" s="7" t="s">
        <v>1</v>
      </c>
      <c r="B1" s="7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="85" zoomScaleNormal="85" workbookViewId="0">
      <selection activeCell="F36" sqref="F36"/>
    </sheetView>
  </sheetViews>
  <sheetFormatPr defaultRowHeight="15" x14ac:dyDescent="0.25"/>
  <cols>
    <col min="5" max="5" width="12.85546875" bestFit="1" customWidth="1"/>
    <col min="6" max="6" width="15.42578125" bestFit="1" customWidth="1"/>
  </cols>
  <sheetData>
    <row r="1" spans="1:6" x14ac:dyDescent="0.25">
      <c r="A1" s="8" t="s">
        <v>6</v>
      </c>
      <c r="B1" s="8"/>
      <c r="E1" s="8" t="s">
        <v>7</v>
      </c>
      <c r="F1" s="8"/>
    </row>
    <row r="2" spans="1:6" x14ac:dyDescent="0.25">
      <c r="A2" s="7" t="s">
        <v>0</v>
      </c>
      <c r="B2" s="7" t="s">
        <v>1</v>
      </c>
      <c r="E2" s="4" t="s">
        <v>3</v>
      </c>
      <c r="F2" s="5" t="s">
        <v>4</v>
      </c>
    </row>
    <row r="3" spans="1:6" x14ac:dyDescent="0.25">
      <c r="E3" s="3">
        <f>A3*10^-B3</f>
        <v>0</v>
      </c>
    </row>
    <row r="4" spans="1:6" x14ac:dyDescent="0.25">
      <c r="E4" s="3">
        <f t="shared" ref="E4:E16" si="0">A4*10^-B4</f>
        <v>0</v>
      </c>
    </row>
    <row r="5" spans="1:6" x14ac:dyDescent="0.25">
      <c r="E5" s="3">
        <f t="shared" si="0"/>
        <v>0</v>
      </c>
    </row>
    <row r="6" spans="1:6" x14ac:dyDescent="0.25">
      <c r="E6" s="3">
        <f t="shared" si="0"/>
        <v>0</v>
      </c>
    </row>
    <row r="7" spans="1:6" x14ac:dyDescent="0.25">
      <c r="E7" s="3">
        <f t="shared" si="0"/>
        <v>0</v>
      </c>
    </row>
    <row r="8" spans="1:6" x14ac:dyDescent="0.25">
      <c r="E8" s="3">
        <f t="shared" si="0"/>
        <v>0</v>
      </c>
    </row>
    <row r="9" spans="1:6" x14ac:dyDescent="0.25">
      <c r="E9" s="3">
        <f t="shared" si="0"/>
        <v>0</v>
      </c>
    </row>
    <row r="10" spans="1:6" x14ac:dyDescent="0.25">
      <c r="E10" s="3">
        <f t="shared" si="0"/>
        <v>0</v>
      </c>
    </row>
    <row r="11" spans="1:6" x14ac:dyDescent="0.25">
      <c r="E11" s="3">
        <f t="shared" si="0"/>
        <v>0</v>
      </c>
    </row>
    <row r="12" spans="1:6" x14ac:dyDescent="0.25">
      <c r="E12" s="3">
        <f t="shared" si="0"/>
        <v>0</v>
      </c>
    </row>
    <row r="13" spans="1:6" x14ac:dyDescent="0.25">
      <c r="E13" s="3">
        <f t="shared" si="0"/>
        <v>0</v>
      </c>
    </row>
    <row r="14" spans="1:6" x14ac:dyDescent="0.25">
      <c r="E14" s="3">
        <f t="shared" si="0"/>
        <v>0</v>
      </c>
    </row>
    <row r="15" spans="1:6" x14ac:dyDescent="0.25">
      <c r="E15" s="3">
        <f t="shared" si="0"/>
        <v>0</v>
      </c>
    </row>
    <row r="16" spans="1:6" x14ac:dyDescent="0.25">
      <c r="E16" s="3">
        <f t="shared" si="0"/>
        <v>0</v>
      </c>
    </row>
    <row r="18" spans="6:6" x14ac:dyDescent="0.25">
      <c r="F18" s="6">
        <f t="shared" ref="F18:F27" si="1">(100+A18)*10^(B18-13.756)</f>
        <v>1.7538805018417537E-12</v>
      </c>
    </row>
    <row r="19" spans="6:6" x14ac:dyDescent="0.25">
      <c r="F19" s="6">
        <f t="shared" si="1"/>
        <v>1.7538805018417537E-12</v>
      </c>
    </row>
    <row r="20" spans="6:6" x14ac:dyDescent="0.25">
      <c r="F20" s="6">
        <f t="shared" si="1"/>
        <v>1.7538805018417537E-12</v>
      </c>
    </row>
    <row r="21" spans="6:6" x14ac:dyDescent="0.25">
      <c r="F21" s="6">
        <f t="shared" si="1"/>
        <v>1.7538805018417537E-12</v>
      </c>
    </row>
    <row r="22" spans="6:6" x14ac:dyDescent="0.25">
      <c r="F22" s="6">
        <f t="shared" si="1"/>
        <v>1.7538805018417537E-12</v>
      </c>
    </row>
    <row r="23" spans="6:6" x14ac:dyDescent="0.25">
      <c r="F23" s="6">
        <f t="shared" si="1"/>
        <v>1.7538805018417537E-12</v>
      </c>
    </row>
    <row r="24" spans="6:6" x14ac:dyDescent="0.25">
      <c r="F24" s="6">
        <f t="shared" si="1"/>
        <v>1.7538805018417537E-12</v>
      </c>
    </row>
    <row r="25" spans="6:6" x14ac:dyDescent="0.25">
      <c r="F25" s="6">
        <f t="shared" si="1"/>
        <v>1.7538805018417537E-12</v>
      </c>
    </row>
    <row r="26" spans="6:6" x14ac:dyDescent="0.25">
      <c r="F26" s="6">
        <f t="shared" si="1"/>
        <v>1.7538805018417537E-12</v>
      </c>
    </row>
    <row r="27" spans="6:6" x14ac:dyDescent="0.25">
      <c r="F27" s="6">
        <f t="shared" si="1"/>
        <v>1.7538805018417537E-12</v>
      </c>
    </row>
  </sheetData>
  <mergeCells count="2">
    <mergeCell ref="E1:F1"/>
    <mergeCell ref="A1:B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="85" zoomScaleNormal="85" workbookViewId="0">
      <selection activeCell="D1" sqref="D1:E1"/>
    </sheetView>
  </sheetViews>
  <sheetFormatPr defaultRowHeight="15" x14ac:dyDescent="0.25"/>
  <cols>
    <col min="4" max="4" width="12.85546875" bestFit="1" customWidth="1"/>
    <col min="5" max="5" width="15.42578125" bestFit="1" customWidth="1"/>
  </cols>
  <sheetData>
    <row r="1" spans="1:5" x14ac:dyDescent="0.25">
      <c r="A1" s="8" t="s">
        <v>8</v>
      </c>
      <c r="B1" s="8"/>
      <c r="D1" s="8" t="s">
        <v>7</v>
      </c>
      <c r="E1" s="8"/>
    </row>
    <row r="2" spans="1:5" x14ac:dyDescent="0.25">
      <c r="A2" s="7" t="s">
        <v>2</v>
      </c>
      <c r="B2" s="7" t="s">
        <v>1</v>
      </c>
      <c r="D2" s="4" t="s">
        <v>3</v>
      </c>
      <c r="E2" s="5" t="s">
        <v>4</v>
      </c>
    </row>
    <row r="3" spans="1:5" x14ac:dyDescent="0.25">
      <c r="D3" s="3">
        <f>(100+A3)*10^(-B3)</f>
        <v>100</v>
      </c>
    </row>
    <row r="4" spans="1:5" x14ac:dyDescent="0.25">
      <c r="D4" s="3">
        <f t="shared" ref="D4:D13" si="0">(100+A4)*10^(-B4)</f>
        <v>100</v>
      </c>
    </row>
    <row r="5" spans="1:5" x14ac:dyDescent="0.25">
      <c r="D5" s="3">
        <f t="shared" si="0"/>
        <v>100</v>
      </c>
    </row>
    <row r="6" spans="1:5" x14ac:dyDescent="0.25">
      <c r="D6" s="3">
        <f t="shared" si="0"/>
        <v>100</v>
      </c>
    </row>
    <row r="7" spans="1:5" x14ac:dyDescent="0.25">
      <c r="D7" s="3">
        <f t="shared" si="0"/>
        <v>100</v>
      </c>
    </row>
    <row r="8" spans="1:5" x14ac:dyDescent="0.25">
      <c r="D8" s="3">
        <f t="shared" si="0"/>
        <v>100</v>
      </c>
    </row>
    <row r="9" spans="1:5" x14ac:dyDescent="0.25">
      <c r="D9" s="3">
        <f t="shared" si="0"/>
        <v>100</v>
      </c>
    </row>
    <row r="10" spans="1:5" x14ac:dyDescent="0.25">
      <c r="D10" s="3">
        <f t="shared" si="0"/>
        <v>100</v>
      </c>
    </row>
    <row r="11" spans="1:5" x14ac:dyDescent="0.25">
      <c r="D11" s="3">
        <f t="shared" si="0"/>
        <v>100</v>
      </c>
    </row>
    <row r="12" spans="1:5" x14ac:dyDescent="0.25">
      <c r="D12" s="3">
        <f t="shared" si="0"/>
        <v>100</v>
      </c>
    </row>
    <row r="13" spans="1:5" x14ac:dyDescent="0.25">
      <c r="D13" s="3">
        <f t="shared" si="0"/>
        <v>100</v>
      </c>
    </row>
    <row r="15" spans="1:5" x14ac:dyDescent="0.25">
      <c r="E15" s="6">
        <f>(100+A15)*10^(A15-13.756)</f>
        <v>1.7538805018417537E-12</v>
      </c>
    </row>
    <row r="16" spans="1:5" x14ac:dyDescent="0.25">
      <c r="E16" s="6">
        <f t="shared" ref="E16:E22" si="1">(100+A16)*10^(A16-13.756)</f>
        <v>1.7538805018417537E-12</v>
      </c>
    </row>
    <row r="17" spans="5:5" x14ac:dyDescent="0.25">
      <c r="E17" s="6">
        <f t="shared" si="1"/>
        <v>1.7538805018417537E-12</v>
      </c>
    </row>
    <row r="18" spans="5:5" x14ac:dyDescent="0.25">
      <c r="E18" s="6">
        <f t="shared" si="1"/>
        <v>1.7538805018417537E-12</v>
      </c>
    </row>
    <row r="19" spans="5:5" x14ac:dyDescent="0.25">
      <c r="E19" s="6">
        <f t="shared" si="1"/>
        <v>1.7538805018417537E-12</v>
      </c>
    </row>
    <row r="20" spans="5:5" x14ac:dyDescent="0.25">
      <c r="E20" s="6">
        <f t="shared" si="1"/>
        <v>1.7538805018417537E-12</v>
      </c>
    </row>
    <row r="21" spans="5:5" x14ac:dyDescent="0.25">
      <c r="E21" s="6">
        <f t="shared" si="1"/>
        <v>1.7538805018417537E-12</v>
      </c>
    </row>
    <row r="22" spans="5:5" x14ac:dyDescent="0.25">
      <c r="E22" s="6">
        <f t="shared" si="1"/>
        <v>1.7538805018417537E-12</v>
      </c>
    </row>
  </sheetData>
  <mergeCells count="2">
    <mergeCell ref="D1:E1"/>
    <mergeCell ref="A1:B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zoomScale="85" zoomScaleNormal="85" workbookViewId="0">
      <selection activeCell="F9" sqref="F9"/>
    </sheetView>
  </sheetViews>
  <sheetFormatPr defaultRowHeight="15" x14ac:dyDescent="0.25"/>
  <cols>
    <col min="4" max="4" width="13.85546875" bestFit="1" customWidth="1"/>
    <col min="5" max="5" width="15.42578125" bestFit="1" customWidth="1"/>
  </cols>
  <sheetData>
    <row r="1" spans="1:5" x14ac:dyDescent="0.25">
      <c r="A1" s="8" t="s">
        <v>9</v>
      </c>
      <c r="B1" s="8"/>
      <c r="D1" s="8" t="s">
        <v>7</v>
      </c>
      <c r="E1" s="8"/>
    </row>
    <row r="2" spans="1:5" x14ac:dyDescent="0.25">
      <c r="A2" s="7" t="s">
        <v>2</v>
      </c>
      <c r="B2" s="7" t="s">
        <v>1</v>
      </c>
      <c r="D2" s="4" t="s">
        <v>3</v>
      </c>
      <c r="E2" s="1" t="s">
        <v>4</v>
      </c>
    </row>
    <row r="3" spans="1:5" x14ac:dyDescent="0.25">
      <c r="D3" s="3">
        <f>(100+A3)*10^(-B3)</f>
        <v>100</v>
      </c>
    </row>
    <row r="4" spans="1:5" x14ac:dyDescent="0.25">
      <c r="D4" s="3">
        <f t="shared" ref="D4:D15" si="0">(100+A4)*10^(-B4)</f>
        <v>100</v>
      </c>
    </row>
    <row r="5" spans="1:5" x14ac:dyDescent="0.25">
      <c r="D5" s="3">
        <f t="shared" si="0"/>
        <v>100</v>
      </c>
    </row>
    <row r="6" spans="1:5" x14ac:dyDescent="0.25">
      <c r="D6" s="3">
        <f t="shared" si="0"/>
        <v>100</v>
      </c>
    </row>
    <row r="7" spans="1:5" x14ac:dyDescent="0.25">
      <c r="D7" s="3">
        <f t="shared" si="0"/>
        <v>100</v>
      </c>
    </row>
    <row r="8" spans="1:5" x14ac:dyDescent="0.25">
      <c r="D8" s="3">
        <f t="shared" si="0"/>
        <v>100</v>
      </c>
    </row>
    <row r="9" spans="1:5" x14ac:dyDescent="0.25">
      <c r="D9" s="3">
        <f t="shared" si="0"/>
        <v>100</v>
      </c>
    </row>
    <row r="10" spans="1:5" x14ac:dyDescent="0.25">
      <c r="D10" s="3">
        <f t="shared" si="0"/>
        <v>100</v>
      </c>
    </row>
    <row r="11" spans="1:5" x14ac:dyDescent="0.25">
      <c r="D11" s="3">
        <f t="shared" si="0"/>
        <v>100</v>
      </c>
    </row>
    <row r="12" spans="1:5" x14ac:dyDescent="0.25">
      <c r="D12" s="3">
        <f t="shared" si="0"/>
        <v>100</v>
      </c>
    </row>
    <row r="13" spans="1:5" x14ac:dyDescent="0.25">
      <c r="D13" s="3">
        <f t="shared" si="0"/>
        <v>100</v>
      </c>
    </row>
    <row r="14" spans="1:5" x14ac:dyDescent="0.25">
      <c r="D14" s="3">
        <f t="shared" si="0"/>
        <v>100</v>
      </c>
    </row>
    <row r="15" spans="1:5" x14ac:dyDescent="0.25">
      <c r="D15" s="3">
        <f t="shared" si="0"/>
        <v>100</v>
      </c>
    </row>
    <row r="32" spans="5:5" x14ac:dyDescent="0.25">
      <c r="E32" s="2">
        <f>(100+A32)*10^(B32-13.756)</f>
        <v>1.7538805018417537E-12</v>
      </c>
    </row>
    <row r="33" spans="5:5" x14ac:dyDescent="0.25">
      <c r="E33" s="2">
        <f t="shared" ref="E33:E43" si="1">(100+A33)*10^(B33-13.756)</f>
        <v>1.7538805018417537E-12</v>
      </c>
    </row>
    <row r="34" spans="5:5" x14ac:dyDescent="0.25">
      <c r="E34" s="2">
        <f t="shared" si="1"/>
        <v>1.7538805018417537E-12</v>
      </c>
    </row>
    <row r="35" spans="5:5" x14ac:dyDescent="0.25">
      <c r="E35" s="2">
        <f t="shared" si="1"/>
        <v>1.7538805018417537E-12</v>
      </c>
    </row>
    <row r="36" spans="5:5" x14ac:dyDescent="0.25">
      <c r="E36" s="2">
        <f t="shared" si="1"/>
        <v>1.7538805018417537E-12</v>
      </c>
    </row>
    <row r="37" spans="5:5" x14ac:dyDescent="0.25">
      <c r="E37" s="2">
        <f t="shared" si="1"/>
        <v>1.7538805018417537E-12</v>
      </c>
    </row>
    <row r="38" spans="5:5" x14ac:dyDescent="0.25">
      <c r="E38" s="2">
        <f t="shared" si="1"/>
        <v>1.7538805018417537E-12</v>
      </c>
    </row>
    <row r="39" spans="5:5" x14ac:dyDescent="0.25">
      <c r="E39" s="2">
        <f t="shared" si="1"/>
        <v>1.7538805018417537E-12</v>
      </c>
    </row>
    <row r="40" spans="5:5" x14ac:dyDescent="0.25">
      <c r="E40" s="2">
        <f t="shared" si="1"/>
        <v>1.7538805018417537E-12</v>
      </c>
    </row>
    <row r="41" spans="5:5" x14ac:dyDescent="0.25">
      <c r="E41" s="2">
        <f t="shared" si="1"/>
        <v>1.7538805018417537E-12</v>
      </c>
    </row>
    <row r="42" spans="5:5" x14ac:dyDescent="0.25">
      <c r="E42" s="2">
        <f t="shared" si="1"/>
        <v>1.7538805018417537E-12</v>
      </c>
    </row>
    <row r="43" spans="5:5" x14ac:dyDescent="0.25">
      <c r="E43" s="2">
        <f t="shared" si="1"/>
        <v>1.7538805018417537E-12</v>
      </c>
    </row>
  </sheetData>
  <mergeCells count="2">
    <mergeCell ref="A1:B1"/>
    <mergeCell ref="D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Calibration</vt:lpstr>
      <vt:lpstr>Determination of KOH</vt:lpstr>
      <vt:lpstr>Determination of HCl</vt:lpstr>
      <vt:lpstr>Determination of acid mixture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András</dc:creator>
  <cp:lastModifiedBy>Andris</cp:lastModifiedBy>
  <dcterms:created xsi:type="dcterms:W3CDTF">2020-03-30T17:39:07Z</dcterms:created>
  <dcterms:modified xsi:type="dcterms:W3CDTF">2020-04-21T11:21:07Z</dcterms:modified>
</cp:coreProperties>
</file>