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5195" windowHeight="8325" activeTab="2"/>
  </bookViews>
  <sheets>
    <sheet name="kerdesek" sheetId="2" r:id="rId1"/>
    <sheet name="Munka2" sheetId="3" r:id="rId2"/>
    <sheet name="Munka3" sheetId="1" r:id="rId3"/>
    <sheet name="Munka4" sheetId="4" r:id="rId4"/>
    <sheet name="Munka5" sheetId="5" r:id="rId5"/>
    <sheet name="Munka6" sheetId="6" r:id="rId6"/>
    <sheet name="Munka7" sheetId="7" r:id="rId7"/>
  </sheets>
  <definedNames>
    <definedName name="_xlnm.Print_Area" localSheetId="0">kerdesek!$A$1:$F$67</definedName>
    <definedName name="OLE_LINK1" localSheetId="0">kerdesek!$A$7</definedName>
    <definedName name="OLE_LINK3" localSheetId="0">kerdesek!#REF!</definedName>
  </definedNames>
  <calcPr calcId="145621"/>
</workbook>
</file>

<file path=xl/calcChain.xml><?xml version="1.0" encoding="utf-8"?>
<calcChain xmlns="http://schemas.openxmlformats.org/spreadsheetml/2006/main">
  <c r="D4" i="1" l="1"/>
  <c r="D3" i="1"/>
  <c r="F3" i="1" s="1"/>
  <c r="B14" i="2" s="1"/>
  <c r="D5" i="1"/>
  <c r="D6" i="1"/>
  <c r="B22" i="2"/>
  <c r="D7" i="1"/>
  <c r="B23" i="2"/>
  <c r="D8" i="1"/>
  <c r="B29" i="2" s="1"/>
  <c r="D9" i="1"/>
  <c r="B35" i="2"/>
  <c r="D10" i="1"/>
  <c r="F10" i="1" s="1"/>
  <c r="F11" i="1" s="1"/>
  <c r="D11" i="1"/>
  <c r="B37" i="2" s="1"/>
  <c r="D12" i="1"/>
  <c r="B41" i="2"/>
  <c r="D13" i="1"/>
  <c r="B47" i="2" s="1"/>
  <c r="D14" i="1"/>
  <c r="F14" i="1"/>
  <c r="D15" i="1"/>
  <c r="F15" i="1" s="1"/>
  <c r="D16" i="1"/>
  <c r="F16" i="1"/>
  <c r="F6" i="1"/>
  <c r="F7" i="1" s="1"/>
  <c r="F9" i="1"/>
  <c r="F12" i="1"/>
  <c r="F2" i="1"/>
  <c r="F4" i="1" l="1"/>
  <c r="F8" i="1"/>
  <c r="B36" i="2"/>
  <c r="F13" i="1"/>
  <c r="B15" i="2" l="1"/>
  <c r="F5" i="1"/>
  <c r="B16" i="2" s="1"/>
</calcChain>
</file>

<file path=xl/sharedStrings.xml><?xml version="1.0" encoding="utf-8"?>
<sst xmlns="http://schemas.openxmlformats.org/spreadsheetml/2006/main" count="54" uniqueCount="37">
  <si>
    <t>PeakType</t>
  </si>
  <si>
    <t>RetTime</t>
  </si>
  <si>
    <t>Area</t>
  </si>
  <si>
    <t>Height</t>
  </si>
  <si>
    <t>Width</t>
  </si>
  <si>
    <t>Symmetry</t>
  </si>
  <si>
    <t>TimeStart</t>
  </si>
  <si>
    <t>TimeEnd</t>
  </si>
  <si>
    <t>BB</t>
  </si>
  <si>
    <t>BV</t>
  </si>
  <si>
    <t>VV</t>
  </si>
  <si>
    <t>VB</t>
  </si>
  <si>
    <t>migrációs idő (perc)</t>
  </si>
  <si>
    <t>kódjelzés</t>
  </si>
  <si>
    <t>jelterület (mAUs)</t>
  </si>
  <si>
    <t>jelmagasság (mAU)</t>
  </si>
  <si>
    <t>jelszélesség (min)</t>
  </si>
  <si>
    <t>Elnyelési maximumok (nm)</t>
  </si>
  <si>
    <t>optimális hullámhossz (nm):</t>
  </si>
  <si>
    <t>tisztasági faktor</t>
  </si>
  <si>
    <t>sorsz.</t>
  </si>
  <si>
    <t>migr.idő (min)</t>
  </si>
  <si>
    <t>Jelmagasság (mAU)</t>
  </si>
  <si>
    <t>RSD%:</t>
  </si>
  <si>
    <t>Elektroferogramok/kromatogramok kiértékelése gyakorlat</t>
  </si>
  <si>
    <t>név/szak:</t>
  </si>
  <si>
    <t xml:space="preserve">Műszeres Analitikai gyakorlat </t>
  </si>
  <si>
    <t>dátum:</t>
  </si>
  <si>
    <t>de ha annyi mint e3, akkor masikat</t>
  </si>
  <si>
    <r>
      <t>1.a</t>
    </r>
    <r>
      <rPr>
        <sz val="12"/>
        <rFont val="Times New Roman"/>
        <family val="1"/>
        <charset val="238"/>
      </rPr>
      <t>, Jellemezze az alábbi migrációs idejű három csúcsot kódjelzések (lásd silabusz) segítségével.</t>
    </r>
  </si>
  <si>
    <r>
      <t>1.c</t>
    </r>
    <r>
      <rPr>
        <sz val="12"/>
        <rFont val="Times New Roman"/>
        <family val="1"/>
        <charset val="238"/>
      </rPr>
      <t>, Milyen hullámhosszaknál talál elnyelési maximumo(ka)t (milyen hullámhosszakat előnyös a detektáláskor használni) az alábbi migrációs idejű csúcs esetén?</t>
    </r>
  </si>
  <si>
    <r>
      <t>1.d</t>
    </r>
    <r>
      <rPr>
        <sz val="10"/>
        <rFont val="Arial"/>
        <charset val="238"/>
      </rPr>
      <t>, Olvassa be „egymásra” az alábbi három migrációs idejű csúcs UV spektrumát (klikkeljen az első csúcsra, aztán nyomja le a CTRL billentyűt, tartsa folyamatosan, míg rá klikkel a második, majd harmadik csúcsra). Melyik lehet a közös optimális hullámhossz a lehető legérzékenyebb detektáláshoz?</t>
    </r>
  </si>
  <si>
    <r>
      <t>1.e</t>
    </r>
    <r>
      <rPr>
        <sz val="10"/>
        <rFont val="Arial"/>
        <charset val="238"/>
      </rPr>
      <t>, Vizsgálja meg az alábbi migrációs idejű csúcs csúcstisztaságát! Lépjen be a menüsor SPECTRA menüjébe, kattintson a SELECT PEAK PURITY parancsra, majd kattintson a kiválasztott csúcsra. Értelmezze a szoftver által megjelenített diagramokat és adatokat (500-1000 karakter). Mennyi a csúcstisztasági faktor értéke?</t>
    </r>
  </si>
  <si>
    <r>
      <t>1.b</t>
    </r>
    <r>
      <rPr>
        <b/>
        <sz val="10"/>
        <rFont val="Arial"/>
        <family val="2"/>
        <charset val="238"/>
      </rPr>
      <t>,</t>
    </r>
    <r>
      <rPr>
        <sz val="10"/>
        <rFont val="Arial"/>
        <charset val="238"/>
      </rPr>
      <t xml:space="preserve"> Adja meg az alábbi migrációs idejű csúcs jelterületét, jelmagasságát, félmagasságban vett szélességét!</t>
    </r>
  </si>
  <si>
    <r>
      <t xml:space="preserve">1, 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Az elektroferogram behívása a kiértékelő programba
Indítsa el a "Instrument 1 Offline" (Az Agilent ChemStation elnevezésű kromatogram/elektroferogram kiértékelő) programot. Válassza ki a menüsor VIEW menüjéből a DATA ANALYSIS parancsot. A menüsor FILE menüjéből klikkeljen a LOAD SIGNAL parancsra. A megjelenő oldal "File name:" ablakában keresse meg a CEFALO.D nevű elektroferogram fájlját, majd jelölje ki a "Signals" ablakban a "DAD1B, Sig=270,20" sort és nyissa meg az OK paranccsal az elektroferogramot. A szoftver automatikusan kiértékeli az elektroferogramot (megkeresi a csúcsokat és integrálja azokat. A csúcsok tetejére a migrációs időket írja ki percben megadva. A csúcsok egyéb paraméterei (terület (area), magasság (height), félmagasságban vett szélesség (width) a képernyő jobb alsó sarkában levő táblázatban található.)</t>
    </r>
  </si>
  <si>
    <r>
      <t>1.f</t>
    </r>
    <r>
      <rPr>
        <sz val="10"/>
        <rFont val="Arial"/>
        <charset val="238"/>
      </rPr>
      <t>, Integrálja manuálisan az alábbi migrációs idejű csúcsot 10-szer (lépjen be a menüsor INTEGRATE menüjébe, kattintson a DRAW BASELINE parancsra és húzza meg az integrálandó csúcs alatti alapvonalat a silabuszban leírt módon (9. o.). Írja fel a jegyzőkönyvbe az egyes integrálások során kapott migrációs időket (time), jelterületeket (area) és jelmagasságot (height) és adja meg az adatok relatív standard deviációját (26-27. o.). Értelmezze a kapott szórás adatokat (500-1000 karakter).</t>
    </r>
  </si>
  <si>
    <r>
      <t>1.g</t>
    </r>
    <r>
      <rPr>
        <sz val="10"/>
        <rFont val="Arial"/>
        <charset val="238"/>
      </rPr>
      <t xml:space="preserve"> Állítsa elő az elemzés 3 dimenziós diagramját (SPECTRA menüben a "3D plot..." parancs). Előfordulhat, hogy a számítógép lassúsága miatt 1 percet is várnia kell a parancs kiadását követően, hogy megjelenjen a diagram. A billentyűzet "Prnt Scrn" gombjának lenyomásával és a beillesztés parancs segítségével illessze be a képet (kis méretben!). Jellemezze az elemzést az elválaszthatóság, a detektálhatóság és a komponensek azonosíthatósága szempontjából.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</si>
</sst>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/>
    <xf numFmtId="0" fontId="3" fillId="0" borderId="0" xfId="0" applyFont="1" applyAlignment="1">
      <alignment wrapText="1"/>
    </xf>
    <xf numFmtId="0" fontId="0" fillId="0" borderId="3" xfId="0" applyBorder="1"/>
    <xf numFmtId="0" fontId="1" fillId="0" borderId="0" xfId="0" applyFont="1" applyFill="1" applyBorder="1"/>
    <xf numFmtId="164" fontId="1" fillId="0" borderId="0" xfId="0" applyNumberFormat="1" applyFont="1"/>
    <xf numFmtId="0" fontId="0" fillId="0" borderId="0" xfId="0" applyBorder="1"/>
    <xf numFmtId="0" fontId="4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NumberFormat="1" applyFont="1" applyAlignment="1">
      <alignment horizontal="justify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/>
    <xf numFmtId="0" fontId="11" fillId="2" borderId="0" xfId="0" applyFont="1" applyFill="1" applyBorder="1"/>
    <xf numFmtId="0" fontId="11" fillId="0" borderId="0" xfId="0" applyNumberFormat="1" applyFont="1" applyAlignment="1">
      <alignment horizontal="center"/>
    </xf>
    <xf numFmtId="164" fontId="11" fillId="0" borderId="0" xfId="0" applyNumberFormat="1" applyFont="1"/>
    <xf numFmtId="0" fontId="11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67"/>
  <sheetViews>
    <sheetView view="pageBreakPreview" topLeftCell="A4" zoomScaleNormal="75" workbookViewId="0">
      <selection activeCell="D39" sqref="D39"/>
    </sheetView>
  </sheetViews>
  <sheetFormatPr defaultRowHeight="12.75" x14ac:dyDescent="0.2"/>
  <cols>
    <col min="1" max="1" width="9" customWidth="1"/>
    <col min="2" max="2" width="17.5703125" bestFit="1" customWidth="1"/>
    <col min="3" max="3" width="15" bestFit="1" customWidth="1"/>
    <col min="4" max="4" width="17.5703125" style="1" bestFit="1" customWidth="1"/>
    <col min="5" max="5" width="16.140625" bestFit="1" customWidth="1"/>
    <col min="6" max="6" width="18" bestFit="1" customWidth="1"/>
  </cols>
  <sheetData>
    <row r="1" spans="1:9" ht="19.5" customHeight="1" x14ac:dyDescent="0.25">
      <c r="A1" s="24" t="s">
        <v>24</v>
      </c>
      <c r="B1" s="24"/>
      <c r="C1" s="24"/>
      <c r="D1" s="24"/>
      <c r="E1" s="24"/>
      <c r="F1" s="24"/>
    </row>
    <row r="2" spans="1:9" ht="13.5" customHeight="1" x14ac:dyDescent="0.25">
      <c r="A2" s="24" t="s">
        <v>26</v>
      </c>
      <c r="B2" s="24"/>
      <c r="C2" s="24"/>
      <c r="D2" s="24"/>
      <c r="E2" s="24"/>
      <c r="F2" s="24"/>
    </row>
    <row r="4" spans="1:9" x14ac:dyDescent="0.2">
      <c r="A4" t="s">
        <v>25</v>
      </c>
    </row>
    <row r="5" spans="1:9" x14ac:dyDescent="0.2">
      <c r="A5" t="s">
        <v>27</v>
      </c>
    </row>
    <row r="7" spans="1:9" ht="9" customHeight="1" x14ac:dyDescent="0.25">
      <c r="A7" s="16"/>
    </row>
    <row r="8" spans="1:9" ht="114.75" customHeight="1" x14ac:dyDescent="0.2">
      <c r="A8" s="27" t="s">
        <v>34</v>
      </c>
      <c r="B8" s="28"/>
      <c r="C8" s="28"/>
      <c r="D8" s="28"/>
      <c r="E8" s="28"/>
      <c r="F8" s="28"/>
    </row>
    <row r="11" spans="1:9" ht="15.75" x14ac:dyDescent="0.25">
      <c r="A11" s="17" t="s">
        <v>29</v>
      </c>
    </row>
    <row r="13" spans="1:9" x14ac:dyDescent="0.2">
      <c r="A13" s="13"/>
      <c r="B13" s="12" t="s">
        <v>12</v>
      </c>
      <c r="C13" s="4" t="s">
        <v>13</v>
      </c>
    </row>
    <row r="14" spans="1:9" x14ac:dyDescent="0.2">
      <c r="A14" s="13"/>
      <c r="B14" s="14">
        <f ca="1">VLOOKUP(Munka3!F3,Munka3!G3:N17,3,FALSE)</f>
        <v>16.622</v>
      </c>
      <c r="C14" s="5"/>
      <c r="E14" s="2"/>
      <c r="F14" s="2"/>
      <c r="G14" s="2"/>
      <c r="H14" s="2"/>
      <c r="I14" s="2"/>
    </row>
    <row r="15" spans="1:9" x14ac:dyDescent="0.2">
      <c r="A15" s="13"/>
      <c r="B15" s="14">
        <f ca="1">VLOOKUP(Munka3!F4,Munka3!G3:N17,3,FALSE)</f>
        <v>39.148000000000003</v>
      </c>
      <c r="C15" s="4"/>
    </row>
    <row r="16" spans="1:9" x14ac:dyDescent="0.2">
      <c r="B16" s="14">
        <f ca="1">VLOOKUP(Munka3!F5,Munka3!G3:N17,3,FALSE)</f>
        <v>15.965999999999999</v>
      </c>
      <c r="C16" s="4"/>
    </row>
    <row r="17" spans="1:7" x14ac:dyDescent="0.2">
      <c r="C17" s="1"/>
    </row>
    <row r="18" spans="1:7" x14ac:dyDescent="0.2">
      <c r="A18" s="18" t="s">
        <v>33</v>
      </c>
      <c r="C18" s="1"/>
    </row>
    <row r="19" spans="1:7" x14ac:dyDescent="0.2">
      <c r="C19" s="1"/>
    </row>
    <row r="20" spans="1:7" x14ac:dyDescent="0.2">
      <c r="C20" s="1"/>
    </row>
    <row r="21" spans="1:7" x14ac:dyDescent="0.2">
      <c r="B21" s="3" t="s">
        <v>12</v>
      </c>
      <c r="C21" s="4" t="s">
        <v>14</v>
      </c>
      <c r="D21" s="4" t="s">
        <v>15</v>
      </c>
      <c r="E21" s="3" t="s">
        <v>16</v>
      </c>
    </row>
    <row r="22" spans="1:7" x14ac:dyDescent="0.2">
      <c r="B22" s="14">
        <f ca="1">VLOOKUP(Munka3!D6,Munka3!G3:N17,3,FALSE)</f>
        <v>15.965999999999999</v>
      </c>
      <c r="C22" s="5"/>
      <c r="D22" s="4"/>
      <c r="E22" s="3"/>
    </row>
    <row r="23" spans="1:7" x14ac:dyDescent="0.2">
      <c r="B23" s="14">
        <f ca="1">VLOOKUP(Munka3!D7,Munka3!G3:N17,3,FALSE)</f>
        <v>16.143999999999998</v>
      </c>
      <c r="C23" s="4"/>
      <c r="D23" s="4"/>
      <c r="E23" s="3"/>
    </row>
    <row r="24" spans="1:7" x14ac:dyDescent="0.2">
      <c r="B24" s="6"/>
      <c r="C24" s="6"/>
      <c r="D24" s="7"/>
      <c r="E24" s="6"/>
    </row>
    <row r="25" spans="1:7" ht="28.5" customHeight="1" x14ac:dyDescent="0.25">
      <c r="A25" s="29" t="s">
        <v>30</v>
      </c>
      <c r="B25" s="30"/>
      <c r="C25" s="30"/>
      <c r="D25" s="30"/>
      <c r="E25" s="30"/>
      <c r="F25" s="30"/>
      <c r="G25" s="11"/>
    </row>
    <row r="27" spans="1:7" x14ac:dyDescent="0.2">
      <c r="B27" s="3"/>
      <c r="C27" s="25" t="s">
        <v>17</v>
      </c>
      <c r="D27" s="25"/>
      <c r="E27" s="25"/>
    </row>
    <row r="28" spans="1:7" x14ac:dyDescent="0.2">
      <c r="B28" s="3" t="s">
        <v>12</v>
      </c>
      <c r="C28" s="4">
        <v>1</v>
      </c>
      <c r="D28" s="4">
        <v>2</v>
      </c>
      <c r="E28" s="4">
        <v>3</v>
      </c>
    </row>
    <row r="29" spans="1:7" x14ac:dyDescent="0.2">
      <c r="B29" s="14">
        <f ca="1">VLOOKUP(Munka3!D8,Munka3!G3:N17,3,FALSE)</f>
        <v>16.143999999999998</v>
      </c>
      <c r="C29" s="5"/>
      <c r="D29" s="4"/>
      <c r="E29" s="3"/>
    </row>
    <row r="30" spans="1:7" x14ac:dyDescent="0.2">
      <c r="A30" s="6"/>
      <c r="B30" s="6"/>
      <c r="C30" s="7"/>
      <c r="D30" s="7"/>
      <c r="E30" s="6"/>
      <c r="F30" s="6"/>
    </row>
    <row r="31" spans="1:7" ht="42" customHeight="1" x14ac:dyDescent="0.2">
      <c r="A31" s="22" t="s">
        <v>31</v>
      </c>
      <c r="B31" s="23"/>
      <c r="C31" s="23"/>
      <c r="D31" s="23"/>
      <c r="E31" s="23"/>
      <c r="F31" s="23"/>
    </row>
    <row r="34" spans="1:6" x14ac:dyDescent="0.2">
      <c r="B34" s="3" t="s">
        <v>12</v>
      </c>
    </row>
    <row r="35" spans="1:6" x14ac:dyDescent="0.2">
      <c r="B35" s="14">
        <f ca="1">VLOOKUP(Munka3!D9,Munka3!G3:N17,3,FALSE)</f>
        <v>14.374000000000001</v>
      </c>
      <c r="C35" s="7"/>
    </row>
    <row r="36" spans="1:6" x14ac:dyDescent="0.2">
      <c r="B36" s="14">
        <f ca="1">VLOOKUP(Munka3!D10,Munka3!G3:N17,3,FALSE)</f>
        <v>11.69</v>
      </c>
      <c r="C36" s="26" t="s">
        <v>18</v>
      </c>
      <c r="D36" s="26"/>
      <c r="E36" s="3"/>
    </row>
    <row r="37" spans="1:6" x14ac:dyDescent="0.2">
      <c r="B37" s="14">
        <f ca="1">VLOOKUP(Munka3!D11,Munka3!G3:N17,3,FALSE)</f>
        <v>16.774999999999999</v>
      </c>
      <c r="C37" s="8"/>
    </row>
    <row r="38" spans="1:6" ht="55.5" customHeight="1" x14ac:dyDescent="0.2">
      <c r="A38" s="22" t="s">
        <v>32</v>
      </c>
      <c r="B38" s="23"/>
      <c r="C38" s="23"/>
      <c r="D38" s="23"/>
      <c r="E38" s="23"/>
      <c r="F38" s="23"/>
    </row>
    <row r="40" spans="1:6" x14ac:dyDescent="0.2">
      <c r="B40" s="3" t="s">
        <v>12</v>
      </c>
      <c r="C40" s="4" t="s">
        <v>19</v>
      </c>
    </row>
    <row r="41" spans="1:6" x14ac:dyDescent="0.2">
      <c r="B41" s="14">
        <f ca="1">VLOOKUP(Munka3!D12,Munka3!G3:N17,3,FALSE)</f>
        <v>12.292</v>
      </c>
      <c r="C41" s="5"/>
    </row>
    <row r="44" spans="1:6" ht="81" customHeight="1" x14ac:dyDescent="0.2">
      <c r="A44" s="22" t="s">
        <v>35</v>
      </c>
      <c r="B44" s="23"/>
      <c r="C44" s="23"/>
      <c r="D44" s="23"/>
      <c r="E44" s="23"/>
      <c r="F44" s="23"/>
    </row>
    <row r="46" spans="1:6" x14ac:dyDescent="0.2">
      <c r="B46" s="10" t="s">
        <v>12</v>
      </c>
      <c r="C46" s="4" t="s">
        <v>20</v>
      </c>
      <c r="D46" s="4" t="s">
        <v>21</v>
      </c>
      <c r="E46" s="3" t="s">
        <v>14</v>
      </c>
      <c r="F46" s="3" t="s">
        <v>22</v>
      </c>
    </row>
    <row r="47" spans="1:6" x14ac:dyDescent="0.2">
      <c r="B47" s="14">
        <f ca="1">VLOOKUP(Munka3!D13,Munka3!G3:N17,3,FALSE)</f>
        <v>11.69</v>
      </c>
      <c r="C47" s="5">
        <v>1</v>
      </c>
      <c r="D47" s="4"/>
      <c r="E47" s="3"/>
      <c r="F47" s="3"/>
    </row>
    <row r="48" spans="1:6" x14ac:dyDescent="0.2">
      <c r="C48" s="4">
        <v>2</v>
      </c>
      <c r="D48" s="4"/>
      <c r="E48" s="3"/>
      <c r="F48" s="3"/>
    </row>
    <row r="49" spans="3:6" x14ac:dyDescent="0.2">
      <c r="C49" s="4">
        <v>3</v>
      </c>
      <c r="D49" s="4"/>
      <c r="E49" s="3"/>
      <c r="F49" s="3"/>
    </row>
    <row r="50" spans="3:6" x14ac:dyDescent="0.2">
      <c r="C50" s="4">
        <v>4</v>
      </c>
      <c r="D50" s="4"/>
      <c r="E50" s="3"/>
      <c r="F50" s="3"/>
    </row>
    <row r="51" spans="3:6" x14ac:dyDescent="0.2">
      <c r="C51" s="4">
        <v>5</v>
      </c>
      <c r="D51" s="4"/>
      <c r="E51" s="3"/>
      <c r="F51" s="3"/>
    </row>
    <row r="52" spans="3:6" x14ac:dyDescent="0.2">
      <c r="C52" s="4">
        <v>6</v>
      </c>
      <c r="D52" s="4"/>
      <c r="E52" s="3"/>
      <c r="F52" s="3"/>
    </row>
    <row r="53" spans="3:6" x14ac:dyDescent="0.2">
      <c r="C53" s="4">
        <v>7</v>
      </c>
      <c r="D53" s="4"/>
      <c r="E53" s="3"/>
      <c r="F53" s="3"/>
    </row>
    <row r="54" spans="3:6" ht="15" customHeight="1" x14ac:dyDescent="0.2">
      <c r="C54" s="4">
        <v>8</v>
      </c>
      <c r="D54" s="4"/>
      <c r="E54" s="3"/>
      <c r="F54" s="3"/>
    </row>
    <row r="55" spans="3:6" x14ac:dyDescent="0.2">
      <c r="C55" s="4">
        <v>9</v>
      </c>
      <c r="D55" s="4"/>
      <c r="E55" s="3"/>
      <c r="F55" s="3"/>
    </row>
    <row r="56" spans="3:6" x14ac:dyDescent="0.2">
      <c r="C56" s="4">
        <v>10</v>
      </c>
      <c r="D56" s="4"/>
      <c r="E56" s="3"/>
      <c r="F56" s="3"/>
    </row>
    <row r="57" spans="3:6" x14ac:dyDescent="0.2">
      <c r="C57" s="9" t="s">
        <v>23</v>
      </c>
      <c r="D57" s="4"/>
      <c r="E57" s="3"/>
      <c r="F57" s="3"/>
    </row>
    <row r="58" spans="3:6" x14ac:dyDescent="0.2">
      <c r="C58" s="19"/>
      <c r="D58" s="8"/>
      <c r="E58" s="15"/>
      <c r="F58" s="15"/>
    </row>
    <row r="59" spans="3:6" x14ac:dyDescent="0.2">
      <c r="C59" s="19"/>
      <c r="D59" s="8"/>
      <c r="E59" s="15"/>
      <c r="F59" s="15"/>
    </row>
    <row r="60" spans="3:6" x14ac:dyDescent="0.2">
      <c r="C60" s="19"/>
      <c r="D60" s="8"/>
      <c r="E60" s="15"/>
      <c r="F60" s="15"/>
    </row>
    <row r="61" spans="3:6" x14ac:dyDescent="0.2">
      <c r="C61" s="19"/>
      <c r="D61" s="8"/>
      <c r="E61" s="15"/>
      <c r="F61" s="15"/>
    </row>
    <row r="62" spans="3:6" x14ac:dyDescent="0.2">
      <c r="C62" s="19"/>
      <c r="D62" s="8"/>
      <c r="E62" s="15"/>
      <c r="F62" s="15"/>
    </row>
    <row r="63" spans="3:6" x14ac:dyDescent="0.2">
      <c r="C63" s="19"/>
      <c r="D63" s="8"/>
      <c r="E63" s="15"/>
      <c r="F63" s="15"/>
    </row>
    <row r="65" spans="1:6" ht="67.5" customHeight="1" x14ac:dyDescent="0.2">
      <c r="A65" s="22" t="s">
        <v>36</v>
      </c>
      <c r="B65" s="22"/>
      <c r="C65" s="22"/>
      <c r="D65" s="22"/>
      <c r="E65" s="22"/>
      <c r="F65" s="22"/>
    </row>
    <row r="66" spans="1:6" ht="8.25" customHeight="1" x14ac:dyDescent="0.2"/>
    <row r="67" spans="1:6" hidden="1" x14ac:dyDescent="0.2"/>
  </sheetData>
  <protectedRanges>
    <protectedRange password="DEA5" sqref="B14:B16" name="Tartomány1"/>
  </protectedRanges>
  <mergeCells count="10">
    <mergeCell ref="A65:F65"/>
    <mergeCell ref="A38:F38"/>
    <mergeCell ref="A44:F44"/>
    <mergeCell ref="A1:F1"/>
    <mergeCell ref="A2:F2"/>
    <mergeCell ref="C27:E27"/>
    <mergeCell ref="C36:D36"/>
    <mergeCell ref="A8:F8"/>
    <mergeCell ref="A31:F31"/>
    <mergeCell ref="A25:F25"/>
  </mergeCells>
  <phoneticPr fontId="2" type="noConversion"/>
  <pageMargins left="0.49" right="0.54" top="0.6" bottom="0.56999999999999995" header="0.28999999999999998" footer="0.3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>
      <selection activeCell="G25" sqref="G25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27"/>
  <sheetViews>
    <sheetView tabSelected="1" zoomScaleNormal="100" workbookViewId="0">
      <selection activeCell="I26" sqref="I26"/>
    </sheetView>
  </sheetViews>
  <sheetFormatPr defaultRowHeight="12.75" x14ac:dyDescent="0.2"/>
  <cols>
    <col min="1" max="1" width="10.28515625" customWidth="1"/>
    <col min="4" max="4" width="15.28515625" customWidth="1"/>
  </cols>
  <sheetData>
    <row r="1" spans="1:18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8"/>
      <c r="Q1" s="18"/>
      <c r="R1" s="18"/>
    </row>
    <row r="2" spans="1:18" x14ac:dyDescent="0.2">
      <c r="A2" s="31"/>
      <c r="B2" s="31"/>
      <c r="C2" s="32"/>
      <c r="D2" s="32"/>
      <c r="E2" s="32"/>
      <c r="F2" s="31" t="e">
        <f ca="1">CELL(D3,D16)</f>
        <v>#VALUE!</v>
      </c>
      <c r="G2" s="31"/>
      <c r="H2" s="31" t="s">
        <v>0</v>
      </c>
      <c r="I2" s="31" t="s">
        <v>1</v>
      </c>
      <c r="J2" s="31" t="s">
        <v>2</v>
      </c>
      <c r="K2" s="31" t="s">
        <v>3</v>
      </c>
      <c r="L2" s="31" t="s">
        <v>4</v>
      </c>
      <c r="M2" s="31" t="s">
        <v>5</v>
      </c>
      <c r="N2" s="31" t="s">
        <v>6</v>
      </c>
      <c r="O2" s="31" t="s">
        <v>7</v>
      </c>
      <c r="P2" s="18"/>
      <c r="Q2" s="18"/>
      <c r="R2" s="18"/>
    </row>
    <row r="3" spans="1:18" x14ac:dyDescent="0.2">
      <c r="A3" s="31"/>
      <c r="B3" s="31"/>
      <c r="C3" s="32"/>
      <c r="D3" s="32">
        <f ca="1">ROUNDUP((0.1+RAND()*13.8),0)+1</f>
        <v>10</v>
      </c>
      <c r="E3" s="32"/>
      <c r="F3" s="33">
        <f ca="1">+D3</f>
        <v>10</v>
      </c>
      <c r="G3" s="31">
        <v>1</v>
      </c>
      <c r="H3" s="31" t="s">
        <v>8</v>
      </c>
      <c r="I3" s="34">
        <v>10.042</v>
      </c>
      <c r="J3" s="35">
        <v>6.7</v>
      </c>
      <c r="K3" s="35">
        <v>0.97</v>
      </c>
      <c r="L3" s="35">
        <v>8.3199999999999996E-2</v>
      </c>
      <c r="M3" s="35">
        <v>0.77414995431900024</v>
      </c>
      <c r="N3" s="35">
        <v>9.9546346664428711</v>
      </c>
      <c r="O3" s="35">
        <v>10.129929542541504</v>
      </c>
      <c r="P3" s="18"/>
      <c r="Q3" s="18"/>
      <c r="R3" s="18"/>
    </row>
    <row r="4" spans="1:18" x14ac:dyDescent="0.2">
      <c r="A4" s="31" t="s">
        <v>28</v>
      </c>
      <c r="B4" s="31"/>
      <c r="C4" s="32"/>
      <c r="D4" s="32">
        <f ca="1">ROUNDUP((0.1+RAND()*13.8),0)+1</f>
        <v>15</v>
      </c>
      <c r="E4" s="32"/>
      <c r="F4" s="31">
        <f ca="1">IF(D4=F3,F14,D4)</f>
        <v>15</v>
      </c>
      <c r="G4" s="31">
        <v>2</v>
      </c>
      <c r="H4" s="31" t="s">
        <v>8</v>
      </c>
      <c r="I4" s="34">
        <v>11.69</v>
      </c>
      <c r="J4" s="35">
        <v>7.7</v>
      </c>
      <c r="K4" s="35">
        <v>2.5</v>
      </c>
      <c r="L4" s="35">
        <v>4.7399999999999998E-2</v>
      </c>
      <c r="M4" s="35">
        <v>1.051445484161377</v>
      </c>
      <c r="N4" s="35">
        <v>11.604799270629883</v>
      </c>
      <c r="O4" s="35">
        <v>11.76258659362793</v>
      </c>
      <c r="P4" s="18"/>
      <c r="Q4" s="18"/>
      <c r="R4" s="18"/>
    </row>
    <row r="5" spans="1:18" x14ac:dyDescent="0.2">
      <c r="A5" s="31"/>
      <c r="B5" s="31"/>
      <c r="C5" s="32"/>
      <c r="D5" s="32">
        <f t="shared" ref="D5:D16" ca="1" si="0">ROUNDUP((0.1+RAND()*13.8),0)+1</f>
        <v>7</v>
      </c>
      <c r="E5" s="32"/>
      <c r="F5" s="31">
        <f ca="1">IF(D5=F4,F15,D5)</f>
        <v>7</v>
      </c>
      <c r="G5" s="31">
        <v>3</v>
      </c>
      <c r="H5" s="31" t="s">
        <v>8</v>
      </c>
      <c r="I5" s="34">
        <v>12.292</v>
      </c>
      <c r="J5" s="35">
        <v>3.9</v>
      </c>
      <c r="K5" s="35">
        <v>1.2</v>
      </c>
      <c r="L5" s="35">
        <v>5.0299999999999997E-2</v>
      </c>
      <c r="M5" s="35">
        <v>0.89924287796020508</v>
      </c>
      <c r="N5" s="35">
        <v>12.209651947021484</v>
      </c>
      <c r="O5" s="35">
        <v>12.358674049377441</v>
      </c>
      <c r="P5" s="18"/>
      <c r="Q5" s="18"/>
      <c r="R5" s="18"/>
    </row>
    <row r="6" spans="1:18" x14ac:dyDescent="0.2">
      <c r="A6" s="31"/>
      <c r="B6" s="31"/>
      <c r="C6" s="32"/>
      <c r="D6" s="32">
        <f t="shared" ca="1" si="0"/>
        <v>7</v>
      </c>
      <c r="E6" s="32"/>
      <c r="F6" s="31">
        <f ca="1">+D6</f>
        <v>7</v>
      </c>
      <c r="G6" s="31">
        <v>4</v>
      </c>
      <c r="H6" s="31" t="s">
        <v>8</v>
      </c>
      <c r="I6" s="34">
        <v>12.5</v>
      </c>
      <c r="J6" s="35">
        <v>11.2</v>
      </c>
      <c r="K6" s="35">
        <v>3.7</v>
      </c>
      <c r="L6" s="35">
        <v>4.6300000000000001E-2</v>
      </c>
      <c r="M6" s="35">
        <v>1.1624529361724854</v>
      </c>
      <c r="N6" s="35">
        <v>12.420035362243652</v>
      </c>
      <c r="O6" s="35">
        <v>12.586588859558105</v>
      </c>
      <c r="P6" s="18"/>
      <c r="Q6" s="18"/>
      <c r="R6" s="18"/>
    </row>
    <row r="7" spans="1:18" x14ac:dyDescent="0.2">
      <c r="A7" s="31"/>
      <c r="B7" s="31"/>
      <c r="C7" s="32"/>
      <c r="D7" s="32">
        <f t="shared" ca="1" si="0"/>
        <v>8</v>
      </c>
      <c r="E7" s="32"/>
      <c r="F7" s="31">
        <f ca="1">IF(D7=F6,F16,D7)</f>
        <v>8</v>
      </c>
      <c r="G7" s="31">
        <v>5</v>
      </c>
      <c r="H7" s="31" t="s">
        <v>8</v>
      </c>
      <c r="I7" s="34">
        <v>14.374000000000001</v>
      </c>
      <c r="J7" s="35">
        <v>7.2</v>
      </c>
      <c r="K7" s="35">
        <v>1.9</v>
      </c>
      <c r="L7" s="35">
        <v>5.5199999999999999E-2</v>
      </c>
      <c r="M7" s="35">
        <v>1.2265470027923584</v>
      </c>
      <c r="N7" s="35">
        <v>14.278423309326172</v>
      </c>
      <c r="O7" s="35">
        <v>14.444976806640625</v>
      </c>
      <c r="P7" s="18"/>
      <c r="Q7" s="18"/>
      <c r="R7" s="18"/>
    </row>
    <row r="8" spans="1:18" x14ac:dyDescent="0.2">
      <c r="A8" s="31"/>
      <c r="B8" s="31"/>
      <c r="C8" s="32"/>
      <c r="D8" s="32">
        <f t="shared" ca="1" si="0"/>
        <v>8</v>
      </c>
      <c r="E8" s="32"/>
      <c r="F8" s="31">
        <f t="shared" ref="F8:F13" ca="1" si="1">+D8</f>
        <v>8</v>
      </c>
      <c r="G8" s="31">
        <v>6</v>
      </c>
      <c r="H8" s="31" t="s">
        <v>8</v>
      </c>
      <c r="I8" s="34">
        <v>14.954000000000001</v>
      </c>
      <c r="J8" s="35">
        <v>19.600000000000001</v>
      </c>
      <c r="K8" s="35">
        <v>5.0999999999999996</v>
      </c>
      <c r="L8" s="35">
        <v>5.7799999999999997E-2</v>
      </c>
      <c r="M8" s="35">
        <v>1.3549168109893799</v>
      </c>
      <c r="N8" s="35">
        <v>14.830679893493652</v>
      </c>
      <c r="O8" s="35">
        <v>15.04106330871582</v>
      </c>
      <c r="P8" s="18"/>
      <c r="Q8" s="18"/>
      <c r="R8" s="18"/>
    </row>
    <row r="9" spans="1:18" x14ac:dyDescent="0.2">
      <c r="A9" s="31"/>
      <c r="B9" s="31"/>
      <c r="C9" s="32"/>
      <c r="D9" s="32">
        <f t="shared" ca="1" si="0"/>
        <v>5</v>
      </c>
      <c r="E9" s="32"/>
      <c r="F9" s="31">
        <f t="shared" ca="1" si="1"/>
        <v>5</v>
      </c>
      <c r="G9" s="31">
        <v>7</v>
      </c>
      <c r="H9" s="31" t="s">
        <v>9</v>
      </c>
      <c r="I9" s="34">
        <v>15.965999999999999</v>
      </c>
      <c r="J9" s="35">
        <v>20.8</v>
      </c>
      <c r="K9" s="35">
        <v>4.5999999999999996</v>
      </c>
      <c r="L9" s="35">
        <v>6.5600000000000006E-2</v>
      </c>
      <c r="M9" s="35">
        <v>1.2762744426727295</v>
      </c>
      <c r="N9" s="35">
        <v>15.838768005371094</v>
      </c>
      <c r="O9" s="35">
        <v>16.049150466918945</v>
      </c>
      <c r="P9" s="18"/>
      <c r="Q9" s="18"/>
      <c r="R9" s="18"/>
    </row>
    <row r="10" spans="1:18" x14ac:dyDescent="0.2">
      <c r="A10" s="31"/>
      <c r="B10" s="31"/>
      <c r="C10" s="32"/>
      <c r="D10" s="32">
        <f t="shared" ca="1" si="0"/>
        <v>2</v>
      </c>
      <c r="E10" s="32"/>
      <c r="F10" s="31">
        <f ca="1">IF(D10=F9,F15,D10)</f>
        <v>2</v>
      </c>
      <c r="G10" s="31">
        <v>8</v>
      </c>
      <c r="H10" s="31" t="s">
        <v>10</v>
      </c>
      <c r="I10" s="34">
        <v>16.143999999999998</v>
      </c>
      <c r="J10" s="35">
        <v>4.3</v>
      </c>
      <c r="K10" s="35">
        <v>1</v>
      </c>
      <c r="L10" s="35">
        <v>5.4899999999999997E-2</v>
      </c>
      <c r="M10" s="35">
        <v>1.132024884223938</v>
      </c>
      <c r="N10" s="35">
        <v>16.049150466918945</v>
      </c>
      <c r="O10" s="35">
        <v>16.180641174316406</v>
      </c>
      <c r="P10" s="18"/>
      <c r="Q10" s="18"/>
      <c r="R10" s="18"/>
    </row>
    <row r="11" spans="1:18" x14ac:dyDescent="0.2">
      <c r="A11" s="31"/>
      <c r="B11" s="31"/>
      <c r="C11" s="32"/>
      <c r="D11" s="32">
        <f t="shared" ca="1" si="0"/>
        <v>11</v>
      </c>
      <c r="E11" s="32"/>
      <c r="F11" s="31">
        <f ca="1">IF(D11=F10,F16,D11)</f>
        <v>11</v>
      </c>
      <c r="G11" s="31">
        <v>9</v>
      </c>
      <c r="H11" s="31" t="s">
        <v>11</v>
      </c>
      <c r="I11" s="34">
        <v>16.242999999999999</v>
      </c>
      <c r="J11" s="35">
        <v>13.3</v>
      </c>
      <c r="K11" s="35">
        <v>2.8</v>
      </c>
      <c r="L11" s="35">
        <v>6.8199999999999997E-2</v>
      </c>
      <c r="M11" s="35">
        <v>1.0340967178344727</v>
      </c>
      <c r="N11" s="35">
        <v>16.180641174316406</v>
      </c>
      <c r="O11" s="35">
        <v>16.355960845947266</v>
      </c>
      <c r="P11" s="18"/>
      <c r="Q11" s="18"/>
      <c r="R11" s="18"/>
    </row>
    <row r="12" spans="1:18" x14ac:dyDescent="0.2">
      <c r="A12" s="31"/>
      <c r="B12" s="31"/>
      <c r="C12" s="32"/>
      <c r="D12" s="32">
        <f t="shared" ca="1" si="0"/>
        <v>3</v>
      </c>
      <c r="E12" s="32"/>
      <c r="F12" s="31">
        <f t="shared" ca="1" si="1"/>
        <v>3</v>
      </c>
      <c r="G12" s="31">
        <v>10</v>
      </c>
      <c r="H12" s="31" t="s">
        <v>9</v>
      </c>
      <c r="I12" s="34">
        <v>16.622</v>
      </c>
      <c r="J12" s="35">
        <v>37.799999999999997</v>
      </c>
      <c r="K12" s="35">
        <v>7.8</v>
      </c>
      <c r="L12" s="35">
        <v>7.5600000000000001E-2</v>
      </c>
      <c r="M12" s="35">
        <v>1.4007065296173096</v>
      </c>
      <c r="N12" s="35">
        <v>16.4962158203125</v>
      </c>
      <c r="O12" s="35">
        <v>16.689067840576172</v>
      </c>
      <c r="P12" s="18"/>
      <c r="Q12" s="18"/>
      <c r="R12" s="18"/>
    </row>
    <row r="13" spans="1:18" x14ac:dyDescent="0.2">
      <c r="A13" s="31"/>
      <c r="B13" s="31"/>
      <c r="C13" s="32"/>
      <c r="D13" s="32">
        <f t="shared" ca="1" si="0"/>
        <v>2</v>
      </c>
      <c r="E13" s="32"/>
      <c r="F13" s="31">
        <f t="shared" ca="1" si="1"/>
        <v>2</v>
      </c>
      <c r="G13" s="31">
        <v>11</v>
      </c>
      <c r="H13" s="31" t="s">
        <v>10</v>
      </c>
      <c r="I13" s="34">
        <v>16.774999999999999</v>
      </c>
      <c r="J13" s="35">
        <v>21.2</v>
      </c>
      <c r="K13" s="35">
        <v>4.8</v>
      </c>
      <c r="L13" s="35">
        <v>6.6799999999999998E-2</v>
      </c>
      <c r="M13" s="35">
        <v>1.3982722759246826</v>
      </c>
      <c r="N13" s="35">
        <v>16.689067840576172</v>
      </c>
      <c r="O13" s="35">
        <v>16.838088989257813</v>
      </c>
      <c r="P13" s="18"/>
      <c r="Q13" s="18"/>
      <c r="R13" s="18"/>
    </row>
    <row r="14" spans="1:18" x14ac:dyDescent="0.2">
      <c r="A14" s="31"/>
      <c r="B14" s="31"/>
      <c r="C14" s="32"/>
      <c r="D14" s="32">
        <f t="shared" ca="1" si="0"/>
        <v>11</v>
      </c>
      <c r="E14" s="32"/>
      <c r="F14" s="31">
        <f ca="1">+D14</f>
        <v>11</v>
      </c>
      <c r="G14" s="31">
        <v>12</v>
      </c>
      <c r="H14" s="31" t="s">
        <v>11</v>
      </c>
      <c r="I14" s="34">
        <v>16.899999999999999</v>
      </c>
      <c r="J14" s="35">
        <v>16.600000000000001</v>
      </c>
      <c r="K14" s="35">
        <v>3.2</v>
      </c>
      <c r="L14" s="35">
        <v>7.2999999999999995E-2</v>
      </c>
      <c r="M14" s="35">
        <v>0.9251784086227417</v>
      </c>
      <c r="N14" s="35">
        <v>16.838088989257813</v>
      </c>
      <c r="O14" s="35">
        <v>17.101068496704102</v>
      </c>
      <c r="P14" s="18"/>
      <c r="Q14" s="18"/>
      <c r="R14" s="18"/>
    </row>
    <row r="15" spans="1:18" x14ac:dyDescent="0.2">
      <c r="A15" s="31"/>
      <c r="B15" s="31"/>
      <c r="C15" s="32"/>
      <c r="D15" s="32">
        <f t="shared" ca="1" si="0"/>
        <v>11</v>
      </c>
      <c r="E15" s="32"/>
      <c r="F15" s="31">
        <f ca="1">+D15</f>
        <v>11</v>
      </c>
      <c r="G15" s="31">
        <v>13</v>
      </c>
      <c r="H15" s="31" t="s">
        <v>8</v>
      </c>
      <c r="I15" s="34">
        <v>26.245999999999999</v>
      </c>
      <c r="J15" s="35">
        <v>63.9</v>
      </c>
      <c r="K15" s="35">
        <v>7</v>
      </c>
      <c r="L15" s="35">
        <v>0.1241</v>
      </c>
      <c r="M15" s="35">
        <v>1.0807911157608032</v>
      </c>
      <c r="N15" s="35">
        <v>26.020278930664063</v>
      </c>
      <c r="O15" s="35">
        <v>26.537399291992188</v>
      </c>
      <c r="P15" s="18"/>
      <c r="Q15" s="18"/>
      <c r="R15" s="18"/>
    </row>
    <row r="16" spans="1:18" x14ac:dyDescent="0.2">
      <c r="A16" s="31"/>
      <c r="B16" s="31"/>
      <c r="C16" s="32"/>
      <c r="D16" s="32">
        <f t="shared" ca="1" si="0"/>
        <v>11</v>
      </c>
      <c r="E16" s="32"/>
      <c r="F16" s="31">
        <f ca="1">+D16</f>
        <v>11</v>
      </c>
      <c r="G16" s="31">
        <v>14</v>
      </c>
      <c r="H16" s="31" t="s">
        <v>8</v>
      </c>
      <c r="I16" s="34">
        <v>33.887999999999998</v>
      </c>
      <c r="J16" s="35">
        <v>22.9</v>
      </c>
      <c r="K16" s="35">
        <v>1.6</v>
      </c>
      <c r="L16" s="35">
        <v>0.16889999999999999</v>
      </c>
      <c r="M16" s="35">
        <v>0.79398500919342041</v>
      </c>
      <c r="N16" s="35">
        <v>33.628009796142578</v>
      </c>
      <c r="O16" s="35">
        <v>34.224014282226563</v>
      </c>
      <c r="P16" s="18"/>
      <c r="Q16" s="18"/>
      <c r="R16" s="18"/>
    </row>
    <row r="17" spans="1:18" x14ac:dyDescent="0.2">
      <c r="A17" s="31"/>
      <c r="B17" s="31"/>
      <c r="C17" s="32"/>
      <c r="D17" s="32"/>
      <c r="E17" s="32"/>
      <c r="F17" s="31"/>
      <c r="G17" s="31">
        <v>15</v>
      </c>
      <c r="H17" s="31" t="s">
        <v>8</v>
      </c>
      <c r="I17" s="34">
        <v>39.148000000000003</v>
      </c>
      <c r="J17" s="35">
        <v>15.3</v>
      </c>
      <c r="K17" s="35">
        <v>0.9</v>
      </c>
      <c r="L17" s="35">
        <v>0.20169999999999999</v>
      </c>
      <c r="M17" s="35">
        <v>0.82320797443389893</v>
      </c>
      <c r="N17" s="35">
        <v>38.895637512207031</v>
      </c>
      <c r="O17" s="35">
        <v>39.491641998291016</v>
      </c>
      <c r="P17" s="18"/>
      <c r="Q17" s="18"/>
      <c r="R17" s="18"/>
    </row>
    <row r="18" spans="1:18" x14ac:dyDescent="0.2">
      <c r="A18" s="18"/>
      <c r="B18" s="18"/>
      <c r="C18" s="20"/>
      <c r="D18" s="2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2">
      <c r="A19" s="18"/>
      <c r="B19" s="18"/>
      <c r="C19" s="20"/>
      <c r="D19" s="2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">
      <c r="A20" s="18"/>
      <c r="B20" s="18"/>
      <c r="C20" s="20"/>
      <c r="D20" s="2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">
      <c r="A21" s="18"/>
      <c r="B21" s="18"/>
      <c r="C21" s="20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">
      <c r="A22" s="18"/>
      <c r="B22" s="18"/>
      <c r="C22" s="20"/>
      <c r="D22" s="2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">
      <c r="A23" s="18"/>
      <c r="B23" s="18"/>
      <c r="C23" s="20"/>
      <c r="D23" s="2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">
      <c r="C24" s="15"/>
      <c r="D24" s="6"/>
    </row>
    <row r="25" spans="1:18" x14ac:dyDescent="0.2">
      <c r="C25" s="15"/>
      <c r="D25" s="6"/>
    </row>
    <row r="26" spans="1:18" x14ac:dyDescent="0.2">
      <c r="C26" s="15"/>
      <c r="D26" s="15"/>
    </row>
    <row r="27" spans="1:18" x14ac:dyDescent="0.2">
      <c r="C27" s="15"/>
      <c r="D27" s="1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"/>
  <sheetViews>
    <sheetView workbookViewId="0">
      <selection activeCell="F32" sqref="F32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>
      <selection activeCell="G25" sqref="G25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"/>
  <sheetViews>
    <sheetView workbookViewId="0">
      <selection activeCell="G25" sqref="G25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"/>
  <sheetViews>
    <sheetView workbookViewId="0">
      <selection activeCell="G25" sqref="G25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kerdesek</vt:lpstr>
      <vt:lpstr>Munka2</vt:lpstr>
      <vt:lpstr>Munka3</vt:lpstr>
      <vt:lpstr>Munka4</vt:lpstr>
      <vt:lpstr>Munka5</vt:lpstr>
      <vt:lpstr>Munka6</vt:lpstr>
      <vt:lpstr>Munka7</vt:lpstr>
      <vt:lpstr>kerdesek!Nyomtatási_terület</vt:lpstr>
      <vt:lpstr>kerdesek!OLE_LINK1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</dc:creator>
  <cp:lastModifiedBy>Dr. Gáspár Attila</cp:lastModifiedBy>
  <cp:lastPrinted>2009-02-07T20:57:17Z</cp:lastPrinted>
  <dcterms:created xsi:type="dcterms:W3CDTF">2006-01-23T13:39:29Z</dcterms:created>
  <dcterms:modified xsi:type="dcterms:W3CDTF">2016-01-12T14:13:51Z</dcterms:modified>
</cp:coreProperties>
</file>